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990" tabRatio="685" activeTab="0"/>
  </bookViews>
  <sheets>
    <sheet name="Year" sheetId="1" r:id="rId1"/>
    <sheet name="First Quarter" sheetId="2" r:id="rId2"/>
    <sheet name="Second Quarter" sheetId="3" r:id="rId3"/>
    <sheet name="Third Quarter" sheetId="4" r:id="rId4"/>
    <sheet name="Fourth Quarter" sheetId="5" r:id="rId5"/>
  </sheets>
  <definedNames/>
  <calcPr fullCalcOnLoad="1"/>
</workbook>
</file>

<file path=xl/sharedStrings.xml><?xml version="1.0" encoding="utf-8"?>
<sst xmlns="http://schemas.openxmlformats.org/spreadsheetml/2006/main" count="135" uniqueCount="43">
  <si>
    <t>JAN</t>
  </si>
  <si>
    <t>FEB</t>
  </si>
  <si>
    <t>MAR</t>
  </si>
  <si>
    <t>TOTAL</t>
  </si>
  <si>
    <t>Downtown Internet Café</t>
  </si>
  <si>
    <t>Beverage</t>
  </si>
  <si>
    <t>Food</t>
  </si>
  <si>
    <t>Lease</t>
  </si>
  <si>
    <t>Miscellaneous</t>
  </si>
  <si>
    <t>Payroll</t>
  </si>
  <si>
    <t>Total Sales</t>
  </si>
  <si>
    <t>JUL</t>
  </si>
  <si>
    <t>AUG</t>
  </si>
  <si>
    <t>SEP</t>
  </si>
  <si>
    <t>APR</t>
  </si>
  <si>
    <t>MAY</t>
  </si>
  <si>
    <t>JUN</t>
  </si>
  <si>
    <t>OCT</t>
  </si>
  <si>
    <t>NOV</t>
  </si>
  <si>
    <t>DEC</t>
  </si>
  <si>
    <t>Income</t>
  </si>
  <si>
    <t xml:space="preserve">Sales </t>
  </si>
  <si>
    <t xml:space="preserve">Expenses </t>
  </si>
  <si>
    <t>Total Exp</t>
  </si>
  <si>
    <t>Cost of Goods</t>
  </si>
  <si>
    <t>Net Income</t>
  </si>
  <si>
    <t>Profit Margin</t>
  </si>
  <si>
    <t>Internet</t>
  </si>
  <si>
    <t>Computers</t>
  </si>
  <si>
    <t>Advertising</t>
  </si>
  <si>
    <t>Merchandise</t>
  </si>
  <si>
    <t xml:space="preserve"> </t>
  </si>
  <si>
    <t>Marketing</t>
  </si>
  <si>
    <t>Income Year-To-Date</t>
  </si>
  <si>
    <t>AVG</t>
  </si>
  <si>
    <t xml:space="preserve">     Income Year-To-Date</t>
  </si>
  <si>
    <t>Annual</t>
  </si>
  <si>
    <t>Quarter Profit Margin</t>
  </si>
  <si>
    <t>Annual Forecast</t>
  </si>
  <si>
    <t xml:space="preserve">   Second Quarter Forecast</t>
  </si>
  <si>
    <t xml:space="preserve">  Third Quarter Forecast</t>
  </si>
  <si>
    <t xml:space="preserve">   Fourth Quarter Forecast</t>
  </si>
  <si>
    <t>First Quarter Forecast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</si>
</sst>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m\ d\,\ yyyy"/>
    <numFmt numFmtId="168" formatCode="_(* #,##0.0_);_(* \(#,##0.0\);_(* &quot;-&quot;?_);_(@_)"/>
    <numFmt numFmtId="169" formatCode="0_);[Red]\(0\)"/>
    <numFmt numFmtId="170" formatCode="&quot;$&quot;#,##0"/>
  </numFmts>
  <fonts count="19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b/>
      <sz val="10.75"/>
      <name val="Arial"/>
      <family val="2"/>
    </font>
    <font>
      <b/>
      <sz val="16"/>
      <color indexed="43"/>
      <name val="Times New Roman"/>
      <family val="1"/>
    </font>
    <font>
      <b/>
      <i/>
      <sz val="14"/>
      <color indexed="43"/>
      <name val="Times New Roman"/>
      <family val="1"/>
    </font>
    <font>
      <b/>
      <sz val="10"/>
      <color indexed="43"/>
      <name val="Arial"/>
      <family val="2"/>
    </font>
    <font>
      <sz val="10"/>
      <color indexed="4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Continuous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6" fontId="0" fillId="0" borderId="0" xfId="17" applyNumberFormat="1" applyFont="1" applyAlignment="1">
      <alignment/>
    </xf>
    <xf numFmtId="0" fontId="0" fillId="2" borderId="0" xfId="0" applyFont="1" applyFill="1" applyAlignment="1">
      <alignment horizontal="centerContinuous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7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0" fillId="3" borderId="0" xfId="0" applyFill="1" applyAlignment="1">
      <alignment/>
    </xf>
    <xf numFmtId="0" fontId="17" fillId="3" borderId="0" xfId="0" applyFont="1" applyFill="1" applyAlignment="1">
      <alignment/>
    </xf>
    <xf numFmtId="10" fontId="18" fillId="3" borderId="0" xfId="0" applyNumberFormat="1" applyFont="1" applyFill="1" applyAlignment="1">
      <alignment/>
    </xf>
    <xf numFmtId="0" fontId="18" fillId="3" borderId="0" xfId="0" applyFont="1" applyFill="1" applyAlignment="1">
      <alignment/>
    </xf>
    <xf numFmtId="0" fontId="0" fillId="3" borderId="0" xfId="0" applyFill="1" applyAlignment="1">
      <alignment horizontal="centerContinuous"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First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'First Quarter'!$A$23</c:f>
              <c:strCache>
                <c:ptCount val="1"/>
                <c:pt idx="0">
                  <c:v>Profit Margin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'First Quarter'!$B$6:$D$6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'First Quarter'!$B$23:$D$23</c:f>
              <c:numCache>
                <c:ptCount val="3"/>
                <c:pt idx="0">
                  <c:v>-0.03776978417266187</c:v>
                </c:pt>
                <c:pt idx="1">
                  <c:v>0.0034129692832764505</c:v>
                </c:pt>
                <c:pt idx="2">
                  <c:v>0.04220779220779221</c:v>
                </c:pt>
              </c:numCache>
            </c:numRef>
          </c:val>
        </c:ser>
        <c:overlap val="100"/>
        <c:axId val="4069449"/>
        <c:axId val="36625042"/>
      </c:barChart>
      <c:catAx>
        <c:axId val="4069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069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Second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'Second Quarter'!$B$6:$D$6</c:f>
              <c:strCache>
                <c:ptCount val="3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</c:strCache>
            </c:strRef>
          </c:cat>
          <c:val>
            <c:numRef>
              <c:f>'Second Quarter'!$B$23:$D$23</c:f>
              <c:numCache>
                <c:ptCount val="3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</c:numCache>
            </c:numRef>
          </c:val>
        </c:ser>
        <c:overlap val="100"/>
        <c:axId val="61189923"/>
        <c:axId val="13838396"/>
      </c:barChart>
      <c:catAx>
        <c:axId val="611899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Third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'Third Quarter'!$B$6:$D$6</c:f>
              <c:strCache>
                <c:ptCount val="3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</c:strCache>
            </c:strRef>
          </c:cat>
          <c:val>
            <c:numRef>
              <c:f>'Third Quarter'!$B$23:$D$23</c:f>
              <c:numCache>
                <c:ptCount val="3"/>
                <c:pt idx="0">
                  <c:v>0.056962025316455694</c:v>
                </c:pt>
                <c:pt idx="1">
                  <c:v>0.05993690851735016</c:v>
                </c:pt>
                <c:pt idx="2">
                  <c:v>0.06289308176100629</c:v>
                </c:pt>
              </c:numCache>
            </c:numRef>
          </c:val>
        </c:ser>
        <c:overlap val="100"/>
        <c:axId val="57436701"/>
        <c:axId val="47168262"/>
      </c:barChart>
      <c:catAx>
        <c:axId val="574367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7436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Fourth Quarter Profit Margin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'Fourth Quarter'!$B$6:$D$6</c:f>
              <c:strCache>
                <c:ptCount val="3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</c:strCache>
            </c:strRef>
          </c:cat>
          <c:val>
            <c:numRef>
              <c:f>'Fourth Quarter'!$B$23:$D$23</c:f>
              <c:numCache>
                <c:ptCount val="3"/>
                <c:pt idx="0">
                  <c:v>0.06210691823899371</c:v>
                </c:pt>
                <c:pt idx="1">
                  <c:v>0.060126582278481014</c:v>
                </c:pt>
                <c:pt idx="2">
                  <c:v>0.0660377358490566</c:v>
                </c:pt>
              </c:numCache>
            </c:numRef>
          </c:val>
        </c:ser>
        <c:overlap val="100"/>
        <c:axId val="21861175"/>
        <c:axId val="62532848"/>
      </c:barChart>
      <c:catAx>
        <c:axId val="218611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8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9933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304800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180975</xdr:rowOff>
    </xdr:from>
    <xdr:to>
      <xdr:col>11</xdr:col>
      <xdr:colOff>304800</xdr:colOff>
      <xdr:row>20</xdr:row>
      <xdr:rowOff>38100</xdr:rowOff>
    </xdr:to>
    <xdr:graphicFrame>
      <xdr:nvGraphicFramePr>
        <xdr:cNvPr id="1" name="Chart 5"/>
        <xdr:cNvGraphicFramePr/>
      </xdr:nvGraphicFramePr>
      <xdr:xfrm>
        <a:off x="3971925" y="1009650"/>
        <a:ext cx="32099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266700</xdr:colOff>
      <xdr:row>4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266700</xdr:colOff>
      <xdr:row>4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180975</xdr:rowOff>
    </xdr:from>
    <xdr:to>
      <xdr:col>11</xdr:col>
      <xdr:colOff>352425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3914775" y="1009650"/>
        <a:ext cx="32670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304800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11</xdr:col>
      <xdr:colOff>352425</xdr:colOff>
      <xdr:row>20</xdr:row>
      <xdr:rowOff>76200</xdr:rowOff>
    </xdr:to>
    <xdr:graphicFrame>
      <xdr:nvGraphicFramePr>
        <xdr:cNvPr id="1" name="Chart 3"/>
        <xdr:cNvGraphicFramePr/>
      </xdr:nvGraphicFramePr>
      <xdr:xfrm>
        <a:off x="3924300" y="1038225"/>
        <a:ext cx="32575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314325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</xdr:rowOff>
    </xdr:from>
    <xdr:to>
      <xdr:col>11</xdr:col>
      <xdr:colOff>352425</xdr:colOff>
      <xdr:row>20</xdr:row>
      <xdr:rowOff>123825</xdr:rowOff>
    </xdr:to>
    <xdr:graphicFrame>
      <xdr:nvGraphicFramePr>
        <xdr:cNvPr id="1" name="Chart 3"/>
        <xdr:cNvGraphicFramePr/>
      </xdr:nvGraphicFramePr>
      <xdr:xfrm>
        <a:off x="3924300" y="1038225"/>
        <a:ext cx="32575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314325</xdr:colOff>
      <xdr:row>4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O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421875" style="0" customWidth="1"/>
    <col min="2" max="13" width="8.7109375" style="0" customWidth="1"/>
    <col min="14" max="14" width="9.7109375" style="0" customWidth="1"/>
    <col min="15" max="33" width="8.7109375" style="0" customWidth="1"/>
  </cols>
  <sheetData>
    <row r="1" spans="1:14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0.25">
      <c r="A3" s="27"/>
      <c r="B3" s="27"/>
      <c r="C3" s="27"/>
      <c r="D3" s="32" t="s">
        <v>4</v>
      </c>
      <c r="E3" s="32"/>
      <c r="F3" s="32"/>
      <c r="G3" s="32"/>
      <c r="H3" s="32"/>
      <c r="I3" s="32"/>
      <c r="J3" s="27"/>
      <c r="K3" s="27"/>
      <c r="L3" s="31"/>
      <c r="M3" s="31"/>
      <c r="N3" s="31"/>
    </row>
    <row r="4" spans="1:14" ht="19.5">
      <c r="A4" s="27"/>
      <c r="B4" s="27"/>
      <c r="C4" s="27"/>
      <c r="D4" s="33" t="s">
        <v>38</v>
      </c>
      <c r="E4" s="33"/>
      <c r="F4" s="33"/>
      <c r="G4" s="33"/>
      <c r="H4" s="33"/>
      <c r="I4" s="33"/>
      <c r="J4" s="27"/>
      <c r="K4" s="27"/>
      <c r="L4" s="31"/>
      <c r="M4" s="31"/>
      <c r="N4" s="31"/>
    </row>
    <row r="5" spans="1:14" ht="15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31"/>
      <c r="M5" s="31"/>
      <c r="N5" s="31"/>
    </row>
    <row r="6" spans="1:14" ht="12.75">
      <c r="A6" s="20"/>
      <c r="B6" s="10" t="s">
        <v>0</v>
      </c>
      <c r="C6" s="10" t="s">
        <v>1</v>
      </c>
      <c r="D6" s="10" t="s">
        <v>2</v>
      </c>
      <c r="E6" s="10" t="s">
        <v>14</v>
      </c>
      <c r="F6" s="10" t="s">
        <v>15</v>
      </c>
      <c r="G6" s="10" t="s">
        <v>16</v>
      </c>
      <c r="H6" s="10" t="s">
        <v>11</v>
      </c>
      <c r="I6" s="10" t="s">
        <v>12</v>
      </c>
      <c r="J6" s="10" t="s">
        <v>13</v>
      </c>
      <c r="K6" s="10" t="s">
        <v>17</v>
      </c>
      <c r="L6" s="10" t="s">
        <v>18</v>
      </c>
      <c r="M6" s="10" t="s">
        <v>19</v>
      </c>
      <c r="N6" s="10" t="s">
        <v>36</v>
      </c>
    </row>
    <row r="7" spans="1:14" ht="12.75">
      <c r="A7" s="11" t="s">
        <v>21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12.75">
      <c r="A8" s="18" t="s">
        <v>5</v>
      </c>
      <c r="B8" s="16">
        <f>'First Quarter'!B8</f>
        <v>13600</v>
      </c>
      <c r="C8" s="16">
        <f>'First Quarter'!C8</f>
        <v>14600</v>
      </c>
      <c r="D8" s="16">
        <f>'First Quarter'!D8</f>
        <v>15600</v>
      </c>
      <c r="E8" s="16">
        <f>'Second Quarter'!B8</f>
        <v>15700</v>
      </c>
      <c r="F8" s="16">
        <f>'Second Quarter'!C8</f>
        <v>15800</v>
      </c>
      <c r="G8" s="16">
        <f>'Second Quarter'!D8</f>
        <v>15900</v>
      </c>
      <c r="H8" s="16">
        <f>'Third Quarter'!B8</f>
        <v>16000</v>
      </c>
      <c r="I8" s="16">
        <f>'Third Quarter'!C8</f>
        <v>16000</v>
      </c>
      <c r="J8" s="16">
        <f>'Third Quarter'!D8</f>
        <v>16000</v>
      </c>
      <c r="K8" s="12">
        <f>'Fourth Quarter'!B8</f>
        <v>15900</v>
      </c>
      <c r="L8" s="12">
        <f>'Fourth Quarter'!C8</f>
        <v>15800</v>
      </c>
      <c r="M8" s="12">
        <f>'Fourth Quarter'!D8</f>
        <v>15800</v>
      </c>
      <c r="N8" s="17">
        <f>SUM(B8:M8)</f>
        <v>186700</v>
      </c>
      <c r="O8" s="15"/>
    </row>
    <row r="9" spans="1:15" ht="12.75">
      <c r="A9" s="18" t="s">
        <v>6</v>
      </c>
      <c r="B9" s="16">
        <f>'First Quarter'!B9</f>
        <v>7100</v>
      </c>
      <c r="C9" s="16">
        <f>'First Quarter'!C9</f>
        <v>7300</v>
      </c>
      <c r="D9" s="16">
        <f>'First Quarter'!D9</f>
        <v>7400</v>
      </c>
      <c r="E9" s="16">
        <f>'Second Quarter'!B9</f>
        <v>7500</v>
      </c>
      <c r="F9" s="16">
        <f>'Second Quarter'!C9</f>
        <v>7600</v>
      </c>
      <c r="G9" s="16">
        <f>'Second Quarter'!D9</f>
        <v>7600</v>
      </c>
      <c r="H9" s="16">
        <f>'Third Quarter'!B9</f>
        <v>7800</v>
      </c>
      <c r="I9" s="16">
        <f>'Third Quarter'!C9</f>
        <v>7800</v>
      </c>
      <c r="J9" s="16">
        <f>'Third Quarter'!D9</f>
        <v>7800</v>
      </c>
      <c r="K9" s="12">
        <f>'Fourth Quarter'!B9</f>
        <v>7900</v>
      </c>
      <c r="L9" s="12">
        <f>'Fourth Quarter'!C9</f>
        <v>7700</v>
      </c>
      <c r="M9" s="12">
        <f>'Fourth Quarter'!D9</f>
        <v>7700</v>
      </c>
      <c r="N9" s="17">
        <f>SUM(B9:M9)</f>
        <v>91200</v>
      </c>
      <c r="O9" s="15"/>
    </row>
    <row r="10" spans="1:15" ht="12.75">
      <c r="A10" s="18" t="s">
        <v>27</v>
      </c>
      <c r="B10" s="16">
        <f>'First Quarter'!B10</f>
        <v>4000</v>
      </c>
      <c r="C10" s="16">
        <f>'First Quarter'!C10</f>
        <v>4200</v>
      </c>
      <c r="D10" s="16">
        <f>'First Quarter'!D10</f>
        <v>4500</v>
      </c>
      <c r="E10" s="16">
        <f>'Second Quarter'!B10</f>
        <v>4500</v>
      </c>
      <c r="F10" s="16">
        <f>'Second Quarter'!C10</f>
        <v>4500</v>
      </c>
      <c r="G10" s="16">
        <f>'Second Quarter'!D10</f>
        <v>4500</v>
      </c>
      <c r="H10" s="16">
        <f>'Third Quarter'!B10</f>
        <v>4700</v>
      </c>
      <c r="I10" s="16">
        <f>'Third Quarter'!C10</f>
        <v>4800</v>
      </c>
      <c r="J10" s="16">
        <f>'Third Quarter'!D10</f>
        <v>4900</v>
      </c>
      <c r="K10" s="12">
        <f>'Fourth Quarter'!B10</f>
        <v>4900</v>
      </c>
      <c r="L10" s="12">
        <f>'Fourth Quarter'!C10</f>
        <v>4900</v>
      </c>
      <c r="M10" s="12">
        <f>'Fourth Quarter'!D10</f>
        <v>4900</v>
      </c>
      <c r="N10" s="17">
        <f>SUM(B10:M10)</f>
        <v>55300</v>
      </c>
      <c r="O10" s="15"/>
    </row>
    <row r="11" spans="1:15" ht="12.75">
      <c r="A11" s="18" t="s">
        <v>30</v>
      </c>
      <c r="B11" s="16">
        <f>'First Quarter'!B11</f>
        <v>3100</v>
      </c>
      <c r="C11" s="16">
        <f>'First Quarter'!C11</f>
        <v>3200</v>
      </c>
      <c r="D11" s="16">
        <f>'First Quarter'!D11</f>
        <v>3300</v>
      </c>
      <c r="E11" s="16">
        <f>'Second Quarter'!B11</f>
        <v>3200</v>
      </c>
      <c r="F11" s="16">
        <f>'Second Quarter'!C11</f>
        <v>3200</v>
      </c>
      <c r="G11" s="16">
        <f>'Second Quarter'!D11</f>
        <v>3200</v>
      </c>
      <c r="H11" s="16">
        <f>'Third Quarter'!B11</f>
        <v>3100</v>
      </c>
      <c r="I11" s="16">
        <f>'Third Quarter'!C11</f>
        <v>3100</v>
      </c>
      <c r="J11" s="16">
        <f>'Third Quarter'!D11</f>
        <v>3100</v>
      </c>
      <c r="K11" s="12">
        <f>'Fourth Quarter'!B11</f>
        <v>3100</v>
      </c>
      <c r="L11" s="12">
        <f>'Fourth Quarter'!C11</f>
        <v>3200</v>
      </c>
      <c r="M11" s="12">
        <f>'Fourth Quarter'!D11</f>
        <v>3400</v>
      </c>
      <c r="N11" s="17">
        <f>SUM(B11:M11)</f>
        <v>38200</v>
      </c>
      <c r="O11" s="15"/>
    </row>
    <row r="12" spans="1:15" ht="12.75">
      <c r="A12" s="19" t="s">
        <v>10</v>
      </c>
      <c r="B12" s="16">
        <f>'First Quarter'!B12</f>
        <v>27800</v>
      </c>
      <c r="C12" s="16">
        <f>'First Quarter'!C12</f>
        <v>29300</v>
      </c>
      <c r="D12" s="16">
        <f>'First Quarter'!D12</f>
        <v>30800</v>
      </c>
      <c r="E12" s="16">
        <f>'Second Quarter'!B12</f>
        <v>30900</v>
      </c>
      <c r="F12" s="16">
        <f>'Second Quarter'!C12</f>
        <v>31100</v>
      </c>
      <c r="G12" s="16">
        <f>'Second Quarter'!D12</f>
        <v>31200</v>
      </c>
      <c r="H12" s="16">
        <f>'Third Quarter'!B12</f>
        <v>31600</v>
      </c>
      <c r="I12" s="16">
        <f>'Third Quarter'!C12</f>
        <v>31700</v>
      </c>
      <c r="J12" s="16">
        <f>'Third Quarter'!D12</f>
        <v>31800</v>
      </c>
      <c r="K12" s="12">
        <f>'Fourth Quarter'!B12</f>
        <v>31800</v>
      </c>
      <c r="L12" s="12">
        <f>'Fourth Quarter'!C12</f>
        <v>31600</v>
      </c>
      <c r="M12" s="12">
        <f>'Fourth Quarter'!D12</f>
        <v>31800</v>
      </c>
      <c r="N12" s="17">
        <f>SUM(B12:M12)</f>
        <v>371400</v>
      </c>
      <c r="O12" s="15"/>
    </row>
    <row r="13" spans="1:15" ht="12.75">
      <c r="A13" s="11" t="s">
        <v>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5"/>
    </row>
    <row r="14" spans="1:15" ht="12.75">
      <c r="A14" s="18" t="s">
        <v>24</v>
      </c>
      <c r="B14" s="16">
        <f>'First Quarter'!B14</f>
        <v>6950</v>
      </c>
      <c r="C14" s="16">
        <f>'First Quarter'!C14</f>
        <v>7300</v>
      </c>
      <c r="D14" s="16">
        <f>'First Quarter'!D14</f>
        <v>7600</v>
      </c>
      <c r="E14" s="16">
        <f>'Second Quarter'!B14</f>
        <v>7675</v>
      </c>
      <c r="F14" s="16">
        <f>'Second Quarter'!C14</f>
        <v>7750</v>
      </c>
      <c r="G14" s="16">
        <f>'Second Quarter'!D14</f>
        <v>7775</v>
      </c>
      <c r="H14" s="16">
        <f>'Third Quarter'!B14</f>
        <v>7900</v>
      </c>
      <c r="I14" s="16">
        <f>'Third Quarter'!C14</f>
        <v>7900</v>
      </c>
      <c r="J14" s="16">
        <f>'Third Quarter'!D14</f>
        <v>7900</v>
      </c>
      <c r="K14" s="12">
        <f>'Fourth Quarter'!B14</f>
        <v>7925</v>
      </c>
      <c r="L14" s="12">
        <f>'Fourth Quarter'!C14</f>
        <v>7800</v>
      </c>
      <c r="M14" s="12">
        <f>'Fourth Quarter'!D14</f>
        <v>7800</v>
      </c>
      <c r="N14" s="17">
        <f>SUM(B14:M14)</f>
        <v>92275</v>
      </c>
      <c r="O14" s="15"/>
    </row>
    <row r="15" spans="1:15" ht="12.75">
      <c r="A15" s="18" t="s">
        <v>9</v>
      </c>
      <c r="B15" s="16">
        <f>'First Quarter'!B15</f>
        <v>7500</v>
      </c>
      <c r="C15" s="16">
        <f>'First Quarter'!C15</f>
        <v>7500</v>
      </c>
      <c r="D15" s="16">
        <f>'First Quarter'!D15</f>
        <v>7500</v>
      </c>
      <c r="E15" s="16">
        <f>'Second Quarter'!B15</f>
        <v>7280</v>
      </c>
      <c r="F15" s="16">
        <f>'Second Quarter'!C15</f>
        <v>7395</v>
      </c>
      <c r="G15" s="16">
        <f>'Second Quarter'!D15</f>
        <v>7465</v>
      </c>
      <c r="H15" s="16">
        <f>'Third Quarter'!B15</f>
        <v>7500</v>
      </c>
      <c r="I15" s="16">
        <f>'Third Quarter'!C15</f>
        <v>7500</v>
      </c>
      <c r="J15" s="16">
        <f>'Third Quarter'!D15</f>
        <v>7500</v>
      </c>
      <c r="K15" s="12">
        <f>'Fourth Quarter'!B15</f>
        <v>7500</v>
      </c>
      <c r="L15" s="12">
        <f>'Fourth Quarter'!C15</f>
        <v>7500</v>
      </c>
      <c r="M15" s="12">
        <f>'Fourth Quarter'!D15</f>
        <v>7500</v>
      </c>
      <c r="N15" s="17">
        <f aca="true" t="shared" si="0" ref="N15:N20">SUM(B15:M15)</f>
        <v>89640</v>
      </c>
      <c r="O15" s="15"/>
    </row>
    <row r="16" spans="1:15" ht="12.75">
      <c r="A16" s="18" t="s">
        <v>28</v>
      </c>
      <c r="B16" s="16">
        <f>'First Quarter'!B16</f>
        <v>6400</v>
      </c>
      <c r="C16" s="16">
        <f>'First Quarter'!C16</f>
        <v>6400</v>
      </c>
      <c r="D16" s="16">
        <f>'First Quarter'!D16</f>
        <v>6400</v>
      </c>
      <c r="E16" s="16">
        <f>'Second Quarter'!B16</f>
        <v>6400</v>
      </c>
      <c r="F16" s="16">
        <f>'Second Quarter'!C16</f>
        <v>6400</v>
      </c>
      <c r="G16" s="16">
        <f>'Second Quarter'!D16</f>
        <v>6400</v>
      </c>
      <c r="H16" s="16">
        <f>'Third Quarter'!B16</f>
        <v>6400</v>
      </c>
      <c r="I16" s="16">
        <f>'Third Quarter'!C16</f>
        <v>6400</v>
      </c>
      <c r="J16" s="16">
        <f>'Third Quarter'!D16</f>
        <v>6400</v>
      </c>
      <c r="K16" s="12">
        <f>'Fourth Quarter'!B16</f>
        <v>6400</v>
      </c>
      <c r="L16" s="12">
        <f>'Fourth Quarter'!C16</f>
        <v>6400</v>
      </c>
      <c r="M16" s="12">
        <f>'Fourth Quarter'!D16</f>
        <v>6400</v>
      </c>
      <c r="N16" s="17">
        <f t="shared" si="0"/>
        <v>76800</v>
      </c>
      <c r="O16" s="15"/>
    </row>
    <row r="17" spans="1:15" ht="12.75">
      <c r="A17" s="18" t="s">
        <v>7</v>
      </c>
      <c r="B17" s="16">
        <f>'First Quarter'!B17</f>
        <v>5500</v>
      </c>
      <c r="C17" s="16">
        <f>'First Quarter'!C17</f>
        <v>5500</v>
      </c>
      <c r="D17" s="16">
        <f>'First Quarter'!D17</f>
        <v>5500</v>
      </c>
      <c r="E17" s="16">
        <f>'Second Quarter'!B17</f>
        <v>5500</v>
      </c>
      <c r="F17" s="16">
        <f>'Second Quarter'!C17</f>
        <v>5500</v>
      </c>
      <c r="G17" s="16">
        <f>'Second Quarter'!D17</f>
        <v>5500</v>
      </c>
      <c r="H17" s="16">
        <f>'Third Quarter'!B17</f>
        <v>5500</v>
      </c>
      <c r="I17" s="16">
        <f>'Third Quarter'!C17</f>
        <v>5500</v>
      </c>
      <c r="J17" s="16">
        <f>'Third Quarter'!D17</f>
        <v>5500</v>
      </c>
      <c r="K17" s="12">
        <f>'Fourth Quarter'!B17</f>
        <v>5500</v>
      </c>
      <c r="L17" s="12">
        <f>'Fourth Quarter'!C17</f>
        <v>5500</v>
      </c>
      <c r="M17" s="12">
        <f>'Fourth Quarter'!D17</f>
        <v>5500</v>
      </c>
      <c r="N17" s="17">
        <f t="shared" si="0"/>
        <v>66000</v>
      </c>
      <c r="O17" s="15"/>
    </row>
    <row r="18" spans="1:15" ht="12.75">
      <c r="A18" s="18" t="s">
        <v>29</v>
      </c>
      <c r="B18" s="16">
        <f>'First Quarter'!B18</f>
        <v>1000</v>
      </c>
      <c r="C18" s="16">
        <f>'First Quarter'!C18</f>
        <v>1000</v>
      </c>
      <c r="D18" s="16">
        <f>'First Quarter'!D18</f>
        <v>1000</v>
      </c>
      <c r="E18" s="16">
        <f>'Second Quarter'!B18</f>
        <v>1000</v>
      </c>
      <c r="F18" s="16">
        <f>'Second Quarter'!C18</f>
        <v>1000</v>
      </c>
      <c r="G18" s="16">
        <f>'Second Quarter'!D18</f>
        <v>1000</v>
      </c>
      <c r="H18" s="16">
        <f>'Third Quarter'!B18</f>
        <v>1000</v>
      </c>
      <c r="I18" s="16">
        <f>'Third Quarter'!C18</f>
        <v>1000</v>
      </c>
      <c r="J18" s="16">
        <f>'Third Quarter'!D18</f>
        <v>1000</v>
      </c>
      <c r="K18" s="12">
        <f>'Fourth Quarter'!B18</f>
        <v>1000</v>
      </c>
      <c r="L18" s="12">
        <f>'Fourth Quarter'!C18</f>
        <v>1000</v>
      </c>
      <c r="M18" s="12">
        <f>'Fourth Quarter'!D18</f>
        <v>1000</v>
      </c>
      <c r="N18" s="17">
        <f t="shared" si="0"/>
        <v>12000</v>
      </c>
      <c r="O18" s="15"/>
    </row>
    <row r="19" spans="1:15" ht="12.75">
      <c r="A19" s="18" t="s">
        <v>8</v>
      </c>
      <c r="B19" s="16">
        <f>'First Quarter'!B19</f>
        <v>1500</v>
      </c>
      <c r="C19" s="16">
        <f>'First Quarter'!C19</f>
        <v>1500</v>
      </c>
      <c r="D19" s="16">
        <f>'First Quarter'!D19</f>
        <v>1500</v>
      </c>
      <c r="E19" s="16">
        <f>'Second Quarter'!B19</f>
        <v>1500</v>
      </c>
      <c r="F19" s="16">
        <f>'Second Quarter'!C19</f>
        <v>1500</v>
      </c>
      <c r="G19" s="16">
        <f>'Second Quarter'!D19</f>
        <v>1500</v>
      </c>
      <c r="H19" s="16">
        <f>'Third Quarter'!B19</f>
        <v>1500</v>
      </c>
      <c r="I19" s="16">
        <f>'Third Quarter'!C19</f>
        <v>1500</v>
      </c>
      <c r="J19" s="16">
        <f>'Third Quarter'!D19</f>
        <v>1500</v>
      </c>
      <c r="K19" s="12">
        <f>'Fourth Quarter'!B19</f>
        <v>1500</v>
      </c>
      <c r="L19" s="12">
        <f>'Fourth Quarter'!C19</f>
        <v>1500</v>
      </c>
      <c r="M19" s="12">
        <f>'Fourth Quarter'!D19</f>
        <v>1500</v>
      </c>
      <c r="N19" s="17">
        <f t="shared" si="0"/>
        <v>18000</v>
      </c>
      <c r="O19" s="15"/>
    </row>
    <row r="20" spans="1:15" ht="12.75">
      <c r="A20" s="19" t="s">
        <v>23</v>
      </c>
      <c r="B20" s="16">
        <f>'First Quarter'!B20</f>
        <v>28850</v>
      </c>
      <c r="C20" s="16">
        <f>'First Quarter'!C20</f>
        <v>29200</v>
      </c>
      <c r="D20" s="16">
        <f>'First Quarter'!D20</f>
        <v>29500</v>
      </c>
      <c r="E20" s="16">
        <f>'Second Quarter'!B20</f>
        <v>29355</v>
      </c>
      <c r="F20" s="16">
        <f>'Second Quarter'!C20</f>
        <v>29545</v>
      </c>
      <c r="G20" s="16">
        <f>'Second Quarter'!D20</f>
        <v>29640</v>
      </c>
      <c r="H20" s="16">
        <f>'Third Quarter'!B20</f>
        <v>29800</v>
      </c>
      <c r="I20" s="16">
        <f>'Third Quarter'!C20</f>
        <v>29800</v>
      </c>
      <c r="J20" s="16">
        <f>'Third Quarter'!D20</f>
        <v>29800</v>
      </c>
      <c r="K20" s="12">
        <f>'Fourth Quarter'!B20</f>
        <v>29825</v>
      </c>
      <c r="L20" s="12">
        <f>'Fourth Quarter'!C20</f>
        <v>29700</v>
      </c>
      <c r="M20" s="12">
        <f>'Fourth Quarter'!D20</f>
        <v>29700</v>
      </c>
      <c r="N20" s="17">
        <f t="shared" si="0"/>
        <v>354715</v>
      </c>
      <c r="O20" s="15"/>
    </row>
    <row r="21" spans="1:15" ht="12.75">
      <c r="A21" s="11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5"/>
    </row>
    <row r="22" spans="1:15" ht="12.75">
      <c r="A22" s="19" t="s">
        <v>25</v>
      </c>
      <c r="B22" s="16">
        <f>'First Quarter'!B22</f>
        <v>-1050</v>
      </c>
      <c r="C22" s="16">
        <f>'First Quarter'!C22</f>
        <v>100</v>
      </c>
      <c r="D22" s="16">
        <f>'First Quarter'!D22</f>
        <v>1300</v>
      </c>
      <c r="E22" s="16">
        <f>'Second Quarter'!B22</f>
        <v>1545</v>
      </c>
      <c r="F22" s="16">
        <f>'Second Quarter'!C22</f>
        <v>1555</v>
      </c>
      <c r="G22" s="16">
        <f>'Second Quarter'!D22</f>
        <v>1560</v>
      </c>
      <c r="H22" s="16">
        <f>'Third Quarter'!B22</f>
        <v>1800</v>
      </c>
      <c r="I22" s="16">
        <f>'Third Quarter'!C22</f>
        <v>1900</v>
      </c>
      <c r="J22" s="16">
        <f>'Third Quarter'!D22</f>
        <v>2000</v>
      </c>
      <c r="K22" s="12">
        <f>'Fourth Quarter'!B22</f>
        <v>1975</v>
      </c>
      <c r="L22" s="12">
        <f>'Fourth Quarter'!C22</f>
        <v>1900</v>
      </c>
      <c r="M22" s="12">
        <f>'Fourth Quarter'!D22</f>
        <v>2100</v>
      </c>
      <c r="N22" s="17">
        <f>N12-N20</f>
        <v>16685</v>
      </c>
      <c r="O22" s="15"/>
    </row>
    <row r="23" spans="1:14" ht="12.75">
      <c r="A23" s="28" t="s">
        <v>26</v>
      </c>
      <c r="B23" s="29">
        <f>'First Quarter'!B23</f>
        <v>-0.03776978417266187</v>
      </c>
      <c r="C23" s="29">
        <f>C22/C12</f>
        <v>0.0034129692832764505</v>
      </c>
      <c r="D23" s="29">
        <f>D22/D12</f>
        <v>0.04220779220779221</v>
      </c>
      <c r="E23" s="29">
        <f>'Second Quarter'!B23</f>
        <v>0.05</v>
      </c>
      <c r="F23" s="29">
        <f>'Second Quarter'!C23</f>
        <v>0.05</v>
      </c>
      <c r="G23" s="29">
        <f>'Second Quarter'!D23</f>
        <v>0.05</v>
      </c>
      <c r="H23" s="29">
        <f>'Third Quarter'!B23</f>
        <v>0.056962025316455694</v>
      </c>
      <c r="I23" s="29">
        <f>'Third Quarter'!C23</f>
        <v>0.05993690851735016</v>
      </c>
      <c r="J23" s="29">
        <f>'Third Quarter'!D23</f>
        <v>0.06289308176100629</v>
      </c>
      <c r="K23" s="29">
        <f>'Fourth Quarter'!B23</f>
        <v>0.06210691823899371</v>
      </c>
      <c r="L23" s="29">
        <f>'Fourth Quarter'!C23</f>
        <v>0.060126582278481014</v>
      </c>
      <c r="M23" s="29">
        <f>'Fourth Quarter'!D23</f>
        <v>0.0660377358490566</v>
      </c>
      <c r="N23" s="29">
        <f>N22/N12</f>
        <v>0.04492460958535272</v>
      </c>
    </row>
    <row r="24" spans="2:14" ht="12.75">
      <c r="B24" s="6"/>
      <c r="C24" s="22" t="s">
        <v>37</v>
      </c>
      <c r="D24" s="26">
        <f>+'First Quarter'!E23</f>
        <v>0.003981797497155859</v>
      </c>
      <c r="E24" s="24"/>
      <c r="F24" s="24"/>
      <c r="G24" s="26">
        <f>+'Second Quarter'!E23</f>
        <v>0.05</v>
      </c>
      <c r="H24" s="24"/>
      <c r="I24" s="24"/>
      <c r="J24" s="26">
        <f>+'Third Quarter'!E23</f>
        <v>0.05993690851735016</v>
      </c>
      <c r="K24" s="24"/>
      <c r="L24" s="24"/>
      <c r="M24" s="26">
        <f>+'Fourth Quarter'!E23</f>
        <v>0.0627626050420168</v>
      </c>
      <c r="N24" s="24"/>
    </row>
    <row r="25" spans="3:13" ht="12.75">
      <c r="C25" s="22" t="s">
        <v>35</v>
      </c>
      <c r="D25" s="24">
        <f>+'First Quarter'!E24</f>
        <v>350</v>
      </c>
      <c r="G25" s="24">
        <f>+'Second Quarter'!E24</f>
        <v>5010</v>
      </c>
      <c r="J25" s="24">
        <f>+'Third Quarter'!E24</f>
        <v>10710</v>
      </c>
      <c r="M25" s="24">
        <f>+'Fourth Quarter'!E24</f>
        <v>16685</v>
      </c>
    </row>
  </sheetData>
  <mergeCells count="2">
    <mergeCell ref="D3:I3"/>
    <mergeCell ref="D4:I4"/>
  </mergeCells>
  <printOptions gridLines="1" horizontalCentered="1"/>
  <pageMargins left="0.75" right="0.75" top="1" bottom="1" header="0.5" footer="0.5"/>
  <pageSetup fitToHeight="1" fitToWidth="1" horizontalDpi="300" verticalDpi="300" orientation="landscape" scale="95" r:id="rId2"/>
  <headerFooter alignWithMargins="0">
    <oddFooter>&amp;LCreated by StudentName&amp;CClass - Section&amp;R&amp;D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24"/>
  <sheetViews>
    <sheetView workbookViewId="0" topLeftCell="A1">
      <selection activeCell="A6" sqref="A6"/>
    </sheetView>
  </sheetViews>
  <sheetFormatPr defaultColWidth="9.140625" defaultRowHeight="12.75"/>
  <cols>
    <col min="1" max="1" width="16.00390625" style="0" customWidth="1"/>
    <col min="2" max="34" width="8.71093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8" ht="20.25">
      <c r="A3" s="27"/>
      <c r="B3" s="32" t="s">
        <v>4</v>
      </c>
      <c r="C3" s="32"/>
      <c r="D3" s="32"/>
      <c r="E3" s="32"/>
      <c r="F3" s="32"/>
      <c r="H3" t="s">
        <v>31</v>
      </c>
    </row>
    <row r="4" spans="1:6" ht="19.5">
      <c r="A4" s="27"/>
      <c r="B4" s="33" t="s">
        <v>42</v>
      </c>
      <c r="C4" s="33"/>
      <c r="D4" s="33"/>
      <c r="E4" s="33"/>
      <c r="F4" s="33"/>
    </row>
    <row r="5" spans="1:6" ht="15.75">
      <c r="A5" s="27"/>
      <c r="B5" s="34"/>
      <c r="C5" s="35"/>
      <c r="D5" s="35"/>
      <c r="E5" s="35"/>
      <c r="F5" s="27"/>
    </row>
    <row r="6" spans="1:6" ht="12.75">
      <c r="A6" s="9"/>
      <c r="B6" s="10" t="s">
        <v>0</v>
      </c>
      <c r="C6" s="10" t="s">
        <v>1</v>
      </c>
      <c r="D6" s="10" t="s">
        <v>2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13600</v>
      </c>
      <c r="C8" s="12">
        <v>14600</v>
      </c>
      <c r="D8" s="12">
        <v>15600</v>
      </c>
      <c r="E8" s="12">
        <f>B8+C8+D8</f>
        <v>43800</v>
      </c>
      <c r="F8" s="23">
        <f>AVERAGE(B8:D8)</f>
        <v>14600</v>
      </c>
    </row>
    <row r="9" spans="1:6" ht="12.75">
      <c r="A9" s="1" t="s">
        <v>6</v>
      </c>
      <c r="B9" s="12">
        <v>7100</v>
      </c>
      <c r="C9" s="12">
        <v>7300</v>
      </c>
      <c r="D9" s="12">
        <v>7400</v>
      </c>
      <c r="E9" s="12">
        <f>B9+C9+D9</f>
        <v>21800</v>
      </c>
      <c r="F9" s="23">
        <f>AVERAGE(B9:D9)</f>
        <v>7266.666666666667</v>
      </c>
    </row>
    <row r="10" spans="1:6" ht="12.75">
      <c r="A10" s="1" t="s">
        <v>27</v>
      </c>
      <c r="B10" s="12">
        <v>4000</v>
      </c>
      <c r="C10" s="12">
        <v>4200</v>
      </c>
      <c r="D10" s="12">
        <v>4500</v>
      </c>
      <c r="E10" s="12">
        <f>B10+C10+D10</f>
        <v>12700</v>
      </c>
      <c r="F10" s="23">
        <f>AVERAGE(B10:D10)</f>
        <v>4233.333333333333</v>
      </c>
    </row>
    <row r="11" spans="1:6" ht="12.75">
      <c r="A11" s="1" t="s">
        <v>30</v>
      </c>
      <c r="B11" s="12">
        <v>3100</v>
      </c>
      <c r="C11" s="12">
        <v>3200</v>
      </c>
      <c r="D11" s="12">
        <v>3300</v>
      </c>
      <c r="E11" s="12">
        <f>B11+C11+D11</f>
        <v>9600</v>
      </c>
      <c r="F11" s="23">
        <f>AVERAGE(B11:D11)</f>
        <v>3200</v>
      </c>
    </row>
    <row r="12" spans="1:6" ht="12.75">
      <c r="A12" s="5" t="s">
        <v>10</v>
      </c>
      <c r="B12" s="12">
        <f>SUM(B8:B11)</f>
        <v>27800</v>
      </c>
      <c r="C12" s="12">
        <f>SUM(C8:C11)</f>
        <v>29300</v>
      </c>
      <c r="D12" s="12">
        <f>SUM(D8:D11)</f>
        <v>30800</v>
      </c>
      <c r="E12" s="12">
        <f>B12+C12+D12</f>
        <v>87900</v>
      </c>
      <c r="F12" s="23">
        <f>AVERAGE(B12:D12)</f>
        <v>29300</v>
      </c>
    </row>
    <row r="13" spans="1:6" ht="12.75">
      <c r="A13" s="4" t="s">
        <v>22</v>
      </c>
      <c r="B13" s="13"/>
      <c r="C13" s="13"/>
      <c r="D13" s="13"/>
      <c r="E13" s="13"/>
      <c r="F13" s="13"/>
    </row>
    <row r="14" spans="1:6" ht="12.75">
      <c r="A14" s="1" t="s">
        <v>24</v>
      </c>
      <c r="B14" s="12">
        <f>0.25*B8+0.5*B9</f>
        <v>6950</v>
      </c>
      <c r="C14" s="12">
        <f>0.25*C8+0.5*C9</f>
        <v>7300</v>
      </c>
      <c r="D14" s="12">
        <f>0.25*D8+0.5*D9</f>
        <v>7600</v>
      </c>
      <c r="E14" s="12">
        <f>0.25*E8+0.5*E9</f>
        <v>21850</v>
      </c>
      <c r="F14" s="23">
        <f aca="true" t="shared" si="0" ref="F14:F20">AVERAGE(B14:D14)</f>
        <v>7283.333333333333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aca="true" t="shared" si="1" ref="E15:E20">B15+C15+D15</f>
        <v>22500</v>
      </c>
      <c r="F15" s="23">
        <f t="shared" si="0"/>
        <v>7500</v>
      </c>
    </row>
    <row r="16" spans="1:12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1"/>
        <v>19200</v>
      </c>
      <c r="F16" s="23">
        <f t="shared" si="0"/>
        <v>6400</v>
      </c>
      <c r="G16" s="9"/>
      <c r="H16" s="9"/>
      <c r="I16" s="9"/>
      <c r="J16" s="9"/>
      <c r="K16" s="9"/>
      <c r="L16" s="9"/>
    </row>
    <row r="17" spans="1:12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1"/>
        <v>16500</v>
      </c>
      <c r="F17" s="23">
        <f t="shared" si="0"/>
        <v>5500</v>
      </c>
      <c r="G17" s="9"/>
      <c r="H17" s="9"/>
      <c r="I17" s="9"/>
      <c r="J17" s="9"/>
      <c r="K17" s="9"/>
      <c r="L17" s="9"/>
    </row>
    <row r="18" spans="1:12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1"/>
        <v>3000</v>
      </c>
      <c r="F18" s="23">
        <f t="shared" si="0"/>
        <v>1000</v>
      </c>
      <c r="G18" s="9"/>
      <c r="H18" s="9"/>
      <c r="I18" s="9"/>
      <c r="J18" s="9"/>
      <c r="K18" s="9"/>
      <c r="L18" s="9"/>
    </row>
    <row r="19" spans="1:12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1"/>
        <v>4500</v>
      </c>
      <c r="F19" s="23">
        <f t="shared" si="0"/>
        <v>1500</v>
      </c>
      <c r="G19" s="9"/>
      <c r="H19" s="9"/>
      <c r="I19" s="9"/>
      <c r="J19" s="9"/>
      <c r="K19" s="9"/>
      <c r="L19" s="9"/>
    </row>
    <row r="20" spans="1:12" ht="12.75">
      <c r="A20" s="5" t="s">
        <v>23</v>
      </c>
      <c r="B20" s="12">
        <f>SUM(B14:B19)</f>
        <v>28850</v>
      </c>
      <c r="C20" s="12">
        <f>SUM(C14:C19)</f>
        <v>29200</v>
      </c>
      <c r="D20" s="12">
        <f>SUM(D14:D19)</f>
        <v>29500</v>
      </c>
      <c r="E20" s="12">
        <f t="shared" si="1"/>
        <v>87550</v>
      </c>
      <c r="F20" s="23">
        <f t="shared" si="0"/>
        <v>29183.333333333332</v>
      </c>
      <c r="G20" s="9"/>
      <c r="H20" s="9"/>
      <c r="I20" s="9"/>
      <c r="J20" s="9"/>
      <c r="K20" s="9"/>
      <c r="L20" s="9"/>
    </row>
    <row r="21" spans="1:12" ht="12.75">
      <c r="A21" s="4" t="s">
        <v>20</v>
      </c>
      <c r="B21" s="13"/>
      <c r="C21" s="13"/>
      <c r="D21" s="13"/>
      <c r="E21" s="13"/>
      <c r="F21" s="13"/>
      <c r="G21" s="9"/>
      <c r="H21" s="9"/>
      <c r="I21" s="9"/>
      <c r="J21" s="9"/>
      <c r="K21" s="9"/>
      <c r="L21" s="9"/>
    </row>
    <row r="22" spans="1:6" ht="12.75">
      <c r="A22" s="5" t="s">
        <v>25</v>
      </c>
      <c r="B22" s="14">
        <f>B12-B20</f>
        <v>-1050</v>
      </c>
      <c r="C22" s="14">
        <f>C12-C20</f>
        <v>100</v>
      </c>
      <c r="D22" s="14">
        <f>D12-D20</f>
        <v>1300</v>
      </c>
      <c r="E22" s="14">
        <f>E12-E20</f>
        <v>350</v>
      </c>
      <c r="F22" s="23">
        <f>AVERAGE(B22:D22)</f>
        <v>116.66666666666667</v>
      </c>
    </row>
    <row r="23" spans="1:6" ht="12.75">
      <c r="A23" s="28" t="s">
        <v>26</v>
      </c>
      <c r="B23" s="29">
        <f>B22/B12</f>
        <v>-0.03776978417266187</v>
      </c>
      <c r="C23" s="29">
        <f>C22/C12</f>
        <v>0.0034129692832764505</v>
      </c>
      <c r="D23" s="29">
        <f>D22/D12</f>
        <v>0.04220779220779221</v>
      </c>
      <c r="E23" s="29">
        <f>E22/E12</f>
        <v>0.003981797497155859</v>
      </c>
      <c r="F23" s="27"/>
    </row>
    <row r="24" spans="4:5" ht="12.75">
      <c r="D24" s="22" t="s">
        <v>33</v>
      </c>
      <c r="E24" s="24">
        <f>+E22</f>
        <v>350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StudentName&amp;CClass - Section&amp;R&amp;D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18" width="8.71093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11" ht="20.25">
      <c r="A3" s="27"/>
      <c r="B3" s="32" t="s">
        <v>4</v>
      </c>
      <c r="C3" s="32"/>
      <c r="D3" s="32"/>
      <c r="E3" s="32"/>
      <c r="F3" s="32"/>
      <c r="H3" s="2"/>
      <c r="I3" s="2"/>
      <c r="J3" s="2"/>
      <c r="K3" s="2"/>
    </row>
    <row r="4" spans="1:6" ht="19.5">
      <c r="A4" s="27"/>
      <c r="B4" s="33" t="s">
        <v>39</v>
      </c>
      <c r="C4" s="33"/>
      <c r="D4" s="33"/>
      <c r="E4" s="33"/>
      <c r="F4" s="33"/>
    </row>
    <row r="5" spans="1:7" ht="15.75">
      <c r="A5" s="27"/>
      <c r="B5" s="34"/>
      <c r="C5" s="35"/>
      <c r="D5" s="35"/>
      <c r="E5" s="35"/>
      <c r="F5" s="27"/>
      <c r="G5" s="1"/>
    </row>
    <row r="6" spans="1:7" ht="12.75">
      <c r="A6" s="9"/>
      <c r="B6" s="25" t="s">
        <v>14</v>
      </c>
      <c r="C6" s="25" t="s">
        <v>15</v>
      </c>
      <c r="D6" s="25" t="s">
        <v>16</v>
      </c>
      <c r="E6" s="10" t="s">
        <v>3</v>
      </c>
      <c r="F6" s="10" t="s">
        <v>34</v>
      </c>
      <c r="G6" s="1"/>
    </row>
    <row r="7" spans="1:7" ht="12.75">
      <c r="A7" s="11" t="s">
        <v>21</v>
      </c>
      <c r="B7" s="4"/>
      <c r="C7" s="4"/>
      <c r="D7" s="4"/>
      <c r="E7" s="4"/>
      <c r="F7" s="4"/>
      <c r="G7" s="1"/>
    </row>
    <row r="8" spans="1:7" ht="12.75">
      <c r="A8" s="1" t="s">
        <v>5</v>
      </c>
      <c r="B8" s="12">
        <v>15700</v>
      </c>
      <c r="C8" s="12">
        <v>15800</v>
      </c>
      <c r="D8" s="12">
        <v>15900</v>
      </c>
      <c r="E8" s="12">
        <f>B8+C8+D8</f>
        <v>47400</v>
      </c>
      <c r="F8" s="23">
        <f>AVERAGE(B8:D8)</f>
        <v>15800</v>
      </c>
      <c r="G8" s="1"/>
    </row>
    <row r="9" spans="1:7" ht="12.75">
      <c r="A9" s="1" t="s">
        <v>6</v>
      </c>
      <c r="B9" s="12">
        <v>7500</v>
      </c>
      <c r="C9" s="12">
        <v>7600</v>
      </c>
      <c r="D9" s="12">
        <v>7600</v>
      </c>
      <c r="E9" s="12">
        <f aca="true" t="shared" si="0" ref="E9:E20">B9+C9+D9</f>
        <v>22700</v>
      </c>
      <c r="F9" s="23">
        <f>AVERAGE(B9:D9)</f>
        <v>7566.666666666667</v>
      </c>
      <c r="G9" s="5"/>
    </row>
    <row r="10" spans="1:6" ht="12.75">
      <c r="A10" s="1" t="s">
        <v>27</v>
      </c>
      <c r="B10" s="12">
        <v>4500</v>
      </c>
      <c r="C10" s="12">
        <v>4500</v>
      </c>
      <c r="D10" s="12">
        <v>4500</v>
      </c>
      <c r="E10" s="12">
        <f t="shared" si="0"/>
        <v>13500</v>
      </c>
      <c r="F10" s="23">
        <f>AVERAGE(B10:D10)</f>
        <v>4500</v>
      </c>
    </row>
    <row r="11" spans="1:6" ht="12.75">
      <c r="A11" s="1" t="s">
        <v>30</v>
      </c>
      <c r="B11" s="12">
        <v>3200</v>
      </c>
      <c r="C11" s="12">
        <v>3200</v>
      </c>
      <c r="D11" s="12">
        <v>3200</v>
      </c>
      <c r="E11" s="12">
        <f t="shared" si="0"/>
        <v>9600</v>
      </c>
      <c r="F11" s="23">
        <f>AVERAGE(B11:D11)</f>
        <v>3200</v>
      </c>
    </row>
    <row r="12" spans="1:6" ht="12.75">
      <c r="A12" s="5" t="s">
        <v>10</v>
      </c>
      <c r="B12" s="12">
        <f>SUM(B8:B11)</f>
        <v>30900</v>
      </c>
      <c r="C12" s="12">
        <f>SUM(C8:C11)</f>
        <v>31100</v>
      </c>
      <c r="D12" s="12">
        <f>SUM(D8:D11)</f>
        <v>31200</v>
      </c>
      <c r="E12" s="12">
        <f t="shared" si="0"/>
        <v>93200</v>
      </c>
      <c r="F12" s="23">
        <f>AVERAGE(B12:D12)</f>
        <v>31066.666666666668</v>
      </c>
    </row>
    <row r="13" spans="1:8" ht="12.75">
      <c r="A13" s="4" t="s">
        <v>22</v>
      </c>
      <c r="B13" s="13"/>
      <c r="C13" s="13"/>
      <c r="D13" s="13"/>
      <c r="E13" s="13"/>
      <c r="F13" s="13"/>
      <c r="G13" s="1"/>
      <c r="H13" s="1"/>
    </row>
    <row r="14" spans="1:7" ht="12.75">
      <c r="A14" s="1" t="s">
        <v>24</v>
      </c>
      <c r="B14" s="12">
        <f>0.25*B8+0.5*B9</f>
        <v>7675</v>
      </c>
      <c r="C14" s="12">
        <f>0.25*C8+0.5*C9</f>
        <v>7750</v>
      </c>
      <c r="D14" s="12">
        <f>0.25*D8+0.5*D9</f>
        <v>7775</v>
      </c>
      <c r="E14" s="12">
        <f t="shared" si="0"/>
        <v>23200</v>
      </c>
      <c r="F14" s="23">
        <f aca="true" t="shared" si="1" ref="F14:F20">AVERAGE(B14:D14)</f>
        <v>7733.333333333333</v>
      </c>
      <c r="G14" s="1"/>
    </row>
    <row r="15" spans="1:7" ht="12.75">
      <c r="A15" s="1" t="s">
        <v>9</v>
      </c>
      <c r="B15" s="12">
        <v>7280</v>
      </c>
      <c r="C15" s="12">
        <v>7395</v>
      </c>
      <c r="D15" s="12">
        <v>7465</v>
      </c>
      <c r="E15" s="12">
        <f t="shared" si="0"/>
        <v>22140</v>
      </c>
      <c r="F15" s="23">
        <f t="shared" si="1"/>
        <v>7380</v>
      </c>
      <c r="G15" s="1"/>
    </row>
    <row r="16" spans="1:7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  <c r="G16" s="1"/>
    </row>
    <row r="17" spans="1:7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  <c r="G17" s="5"/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7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  <c r="G19" s="5"/>
    </row>
    <row r="20" spans="1:10" ht="12.75">
      <c r="A20" s="5" t="s">
        <v>23</v>
      </c>
      <c r="B20" s="12">
        <f>SUM(B14:B19)</f>
        <v>29355</v>
      </c>
      <c r="C20" s="12">
        <f>SUM(C14:C19)</f>
        <v>29545</v>
      </c>
      <c r="D20" s="12">
        <f>SUM(D14:D19)</f>
        <v>29640</v>
      </c>
      <c r="E20" s="12">
        <f t="shared" si="0"/>
        <v>88540</v>
      </c>
      <c r="F20" s="23">
        <f t="shared" si="1"/>
        <v>29513.333333333332</v>
      </c>
      <c r="H20" s="7"/>
      <c r="I20" s="7"/>
      <c r="J20" s="7"/>
    </row>
    <row r="21" spans="1:6" ht="12.75">
      <c r="A21" s="4" t="s">
        <v>20</v>
      </c>
      <c r="B21" s="13"/>
      <c r="C21" s="13"/>
      <c r="D21" s="13"/>
      <c r="E21" s="13"/>
      <c r="F21" s="13"/>
    </row>
    <row r="22" spans="1:6" ht="12.75">
      <c r="A22" s="5" t="s">
        <v>25</v>
      </c>
      <c r="B22" s="14">
        <f>B12-B20</f>
        <v>1545</v>
      </c>
      <c r="C22" s="14">
        <f>C12-C20</f>
        <v>1555</v>
      </c>
      <c r="D22" s="14">
        <f>D12-D20</f>
        <v>1560</v>
      </c>
      <c r="E22" s="14">
        <f>E12-E20</f>
        <v>4660</v>
      </c>
      <c r="F22" s="23">
        <f>AVERAGE(B22:D22)</f>
        <v>1553.3333333333333</v>
      </c>
    </row>
    <row r="23" spans="1:6" ht="12.75">
      <c r="A23" s="28" t="s">
        <v>26</v>
      </c>
      <c r="B23" s="29">
        <f>B22/B12</f>
        <v>0.05</v>
      </c>
      <c r="C23" s="29">
        <f>C22/C12</f>
        <v>0.05</v>
      </c>
      <c r="D23" s="29">
        <f>D22/D12</f>
        <v>0.05</v>
      </c>
      <c r="E23" s="29">
        <f>E22/E12</f>
        <v>0.05</v>
      </c>
      <c r="F23" s="30"/>
    </row>
    <row r="24" spans="4:7" ht="12.75">
      <c r="D24" s="22" t="s">
        <v>33</v>
      </c>
      <c r="E24" s="24">
        <f>SUM('First Quarter:Second Quarter'!E22)</f>
        <v>5010</v>
      </c>
      <c r="G24" s="21"/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StudentName&amp;CClass - Section&amp;R&amp;D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84" width="8.710937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6" ht="20.25">
      <c r="A3" s="27"/>
      <c r="B3" s="32" t="s">
        <v>4</v>
      </c>
      <c r="C3" s="32"/>
      <c r="D3" s="32"/>
      <c r="E3" s="32"/>
      <c r="F3" s="32"/>
    </row>
    <row r="4" spans="1:6" ht="19.5">
      <c r="A4" s="27"/>
      <c r="B4" s="33" t="s">
        <v>40</v>
      </c>
      <c r="C4" s="33"/>
      <c r="D4" s="33"/>
      <c r="E4" s="33"/>
      <c r="F4" s="33"/>
    </row>
    <row r="5" spans="1:6" ht="15.75">
      <c r="A5" s="27"/>
      <c r="B5" s="34"/>
      <c r="C5" s="35"/>
      <c r="D5" s="35"/>
      <c r="E5" s="35"/>
      <c r="F5" s="27"/>
    </row>
    <row r="6" spans="1:6" ht="12.75">
      <c r="A6" s="9"/>
      <c r="B6" s="25" t="s">
        <v>11</v>
      </c>
      <c r="C6" s="25" t="s">
        <v>12</v>
      </c>
      <c r="D6" s="25" t="s">
        <v>13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16000</v>
      </c>
      <c r="C8" s="12">
        <v>16000</v>
      </c>
      <c r="D8" s="12">
        <v>16000</v>
      </c>
      <c r="E8" s="12">
        <f>B8+C8+D8</f>
        <v>48000</v>
      </c>
      <c r="F8" s="23">
        <f>AVERAGE(B8:D8)</f>
        <v>16000</v>
      </c>
    </row>
    <row r="9" spans="1:6" ht="12.75">
      <c r="A9" s="1" t="s">
        <v>6</v>
      </c>
      <c r="B9" s="12">
        <v>7800</v>
      </c>
      <c r="C9" s="12">
        <v>7800</v>
      </c>
      <c r="D9" s="12">
        <v>7800</v>
      </c>
      <c r="E9" s="12">
        <f aca="true" t="shared" si="0" ref="E9:E20">B9+C9+D9</f>
        <v>23400</v>
      </c>
      <c r="F9" s="23">
        <f>AVERAGE(B9:D9)</f>
        <v>7800</v>
      </c>
    </row>
    <row r="10" spans="1:6" ht="12.75">
      <c r="A10" s="1" t="s">
        <v>27</v>
      </c>
      <c r="B10" s="12">
        <v>4700</v>
      </c>
      <c r="C10" s="12">
        <v>4800</v>
      </c>
      <c r="D10" s="12">
        <v>4900</v>
      </c>
      <c r="E10" s="12">
        <f t="shared" si="0"/>
        <v>14400</v>
      </c>
      <c r="F10" s="23">
        <f>AVERAGE(B10:D10)</f>
        <v>4800</v>
      </c>
    </row>
    <row r="11" spans="1:6" ht="12.75">
      <c r="A11" s="1" t="s">
        <v>30</v>
      </c>
      <c r="B11" s="12">
        <v>3100</v>
      </c>
      <c r="C11" s="12">
        <v>3100</v>
      </c>
      <c r="D11" s="12">
        <v>3100</v>
      </c>
      <c r="E11" s="12">
        <f t="shared" si="0"/>
        <v>9300</v>
      </c>
      <c r="F11" s="23">
        <f>AVERAGE(B11:D11)</f>
        <v>3100</v>
      </c>
    </row>
    <row r="12" spans="1:6" ht="12.75">
      <c r="A12" s="5" t="s">
        <v>10</v>
      </c>
      <c r="B12" s="12">
        <f>SUM(B8:B11)</f>
        <v>31600</v>
      </c>
      <c r="C12" s="12">
        <f>SUM(C8:C11)</f>
        <v>31700</v>
      </c>
      <c r="D12" s="12">
        <f>SUM(D8:D11)</f>
        <v>31800</v>
      </c>
      <c r="E12" s="12">
        <f t="shared" si="0"/>
        <v>95100</v>
      </c>
      <c r="F12" s="23">
        <f>AVERAGE(B12:D12)</f>
        <v>31700</v>
      </c>
    </row>
    <row r="13" spans="1:8" ht="12.75">
      <c r="A13" s="4" t="s">
        <v>22</v>
      </c>
      <c r="B13" s="13"/>
      <c r="C13" s="13"/>
      <c r="D13" s="13"/>
      <c r="E13" s="13"/>
      <c r="F13" s="13"/>
      <c r="H13" s="1"/>
    </row>
    <row r="14" spans="1:6" ht="12.75">
      <c r="A14" s="1" t="s">
        <v>24</v>
      </c>
      <c r="B14" s="12">
        <f>0.25*B8+0.5*B9</f>
        <v>7900</v>
      </c>
      <c r="C14" s="12">
        <f>0.25*C8+0.5*C9</f>
        <v>7900</v>
      </c>
      <c r="D14" s="12">
        <f>0.25*D8+0.5*D9</f>
        <v>7900</v>
      </c>
      <c r="E14" s="12">
        <f t="shared" si="0"/>
        <v>23700</v>
      </c>
      <c r="F14" s="23">
        <f aca="true" t="shared" si="1" ref="F14:F20">AVERAGE(B14:D14)</f>
        <v>7900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t="shared" si="0"/>
        <v>22500</v>
      </c>
      <c r="F15" s="23">
        <f t="shared" si="1"/>
        <v>7500</v>
      </c>
    </row>
    <row r="16" spans="1:6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</row>
    <row r="17" spans="1:6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6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</row>
    <row r="20" spans="1:11" ht="12.75">
      <c r="A20" s="5" t="s">
        <v>23</v>
      </c>
      <c r="B20" s="12">
        <f>SUM(B14:B19)</f>
        <v>29800</v>
      </c>
      <c r="C20" s="12">
        <f>SUM(C14:C19)</f>
        <v>29800</v>
      </c>
      <c r="D20" s="12">
        <f>SUM(D14:D19)</f>
        <v>29800</v>
      </c>
      <c r="E20" s="12">
        <f t="shared" si="0"/>
        <v>89400</v>
      </c>
      <c r="F20" s="23">
        <f t="shared" si="1"/>
        <v>29800</v>
      </c>
      <c r="I20" s="8"/>
      <c r="J20" s="8"/>
      <c r="K20" s="8"/>
    </row>
    <row r="21" spans="1:9" ht="12.75">
      <c r="A21" s="4" t="s">
        <v>20</v>
      </c>
      <c r="B21" s="13"/>
      <c r="C21" s="13"/>
      <c r="D21" s="13"/>
      <c r="E21" s="13"/>
      <c r="F21" s="13"/>
      <c r="I21" s="21"/>
    </row>
    <row r="22" spans="1:6" ht="12.75">
      <c r="A22" s="5" t="s">
        <v>25</v>
      </c>
      <c r="B22" s="14">
        <f>B12-B20</f>
        <v>1800</v>
      </c>
      <c r="C22" s="14">
        <f>C12-C20</f>
        <v>1900</v>
      </c>
      <c r="D22" s="14">
        <f>D12-D20</f>
        <v>2000</v>
      </c>
      <c r="E22" s="14">
        <f>E12-E20</f>
        <v>5700</v>
      </c>
      <c r="F22" s="23">
        <f>AVERAGE(B22:D22)</f>
        <v>1900</v>
      </c>
    </row>
    <row r="23" spans="1:6" ht="12.75">
      <c r="A23" s="28" t="s">
        <v>26</v>
      </c>
      <c r="B23" s="29">
        <f>B22/B12</f>
        <v>0.056962025316455694</v>
      </c>
      <c r="C23" s="29">
        <f>C22/C12</f>
        <v>0.05993690851735016</v>
      </c>
      <c r="D23" s="29">
        <f>D22/D12</f>
        <v>0.06289308176100629</v>
      </c>
      <c r="E23" s="29">
        <f>E22/E12</f>
        <v>0.05993690851735016</v>
      </c>
      <c r="F23" s="30"/>
    </row>
    <row r="24" spans="4:5" ht="12.75">
      <c r="D24" s="22" t="s">
        <v>33</v>
      </c>
      <c r="E24" s="24">
        <f>SUM('First Quarter:Third Quarter'!E22)</f>
        <v>10710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StudentName&amp;CClass - Section&amp;R&amp;D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H24"/>
  <sheetViews>
    <sheetView workbookViewId="0" topLeftCell="A1">
      <selection activeCell="A6" sqref="A6"/>
    </sheetView>
  </sheetViews>
  <sheetFormatPr defaultColWidth="9.140625" defaultRowHeight="12.75"/>
  <cols>
    <col min="1" max="1" width="15.28125" style="0" customWidth="1"/>
    <col min="2" max="54" width="8.7109375" style="0" customWidth="1"/>
    <col min="55" max="16384" width="15.28125" style="0" customWidth="1"/>
  </cols>
  <sheetData>
    <row r="1" spans="1:6" ht="12.75">
      <c r="A1" s="27"/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6" ht="20.25">
      <c r="A3" s="27"/>
      <c r="B3" s="32" t="s">
        <v>4</v>
      </c>
      <c r="C3" s="32"/>
      <c r="D3" s="32"/>
      <c r="E3" s="32"/>
      <c r="F3" s="32"/>
    </row>
    <row r="4" spans="1:6" ht="19.5">
      <c r="A4" s="27"/>
      <c r="B4" s="33" t="s">
        <v>41</v>
      </c>
      <c r="C4" s="33"/>
      <c r="D4" s="33"/>
      <c r="E4" s="33"/>
      <c r="F4" s="33"/>
    </row>
    <row r="5" spans="1:6" ht="15.75">
      <c r="A5" s="27"/>
      <c r="B5" s="34"/>
      <c r="C5" s="35"/>
      <c r="D5" s="35"/>
      <c r="E5" s="35"/>
      <c r="F5" s="27"/>
    </row>
    <row r="6" spans="1:6" ht="12.75">
      <c r="A6" s="9"/>
      <c r="B6" s="10" t="s">
        <v>17</v>
      </c>
      <c r="C6" s="10" t="s">
        <v>18</v>
      </c>
      <c r="D6" s="10" t="s">
        <v>19</v>
      </c>
      <c r="E6" s="10" t="s">
        <v>3</v>
      </c>
      <c r="F6" s="10" t="s">
        <v>34</v>
      </c>
    </row>
    <row r="7" spans="1:6" ht="12.75">
      <c r="A7" s="11" t="s">
        <v>21</v>
      </c>
      <c r="B7" s="4"/>
      <c r="C7" s="4"/>
      <c r="D7" s="4"/>
      <c r="E7" s="4"/>
      <c r="F7" s="4"/>
    </row>
    <row r="8" spans="1:6" ht="12.75">
      <c r="A8" s="1" t="s">
        <v>5</v>
      </c>
      <c r="B8" s="12">
        <v>15900</v>
      </c>
      <c r="C8" s="12">
        <v>15800</v>
      </c>
      <c r="D8" s="12">
        <v>15800</v>
      </c>
      <c r="E8" s="12">
        <f>B8+C8+D8</f>
        <v>47500</v>
      </c>
      <c r="F8" s="23">
        <f>AVERAGE(B8:D8)</f>
        <v>15833.333333333334</v>
      </c>
    </row>
    <row r="9" spans="1:6" ht="12.75">
      <c r="A9" s="1" t="s">
        <v>6</v>
      </c>
      <c r="B9" s="12">
        <v>7900</v>
      </c>
      <c r="C9" s="12">
        <v>7700</v>
      </c>
      <c r="D9" s="12">
        <v>7700</v>
      </c>
      <c r="E9" s="12">
        <f aca="true" t="shared" si="0" ref="E9:E20">B9+C9+D9</f>
        <v>23300</v>
      </c>
      <c r="F9" s="23">
        <f>AVERAGE(B9:D9)</f>
        <v>7766.666666666667</v>
      </c>
    </row>
    <row r="10" spans="1:6" ht="12.75">
      <c r="A10" s="1" t="s">
        <v>27</v>
      </c>
      <c r="B10" s="12">
        <v>4900</v>
      </c>
      <c r="C10" s="12">
        <v>4900</v>
      </c>
      <c r="D10" s="12">
        <v>4900</v>
      </c>
      <c r="E10" s="12">
        <f t="shared" si="0"/>
        <v>14700</v>
      </c>
      <c r="F10" s="23">
        <f>AVERAGE(B10:D10)</f>
        <v>4900</v>
      </c>
    </row>
    <row r="11" spans="1:6" ht="12.75">
      <c r="A11" s="1" t="s">
        <v>30</v>
      </c>
      <c r="B11" s="12">
        <v>3100</v>
      </c>
      <c r="C11" s="12">
        <v>3200</v>
      </c>
      <c r="D11" s="12">
        <v>3400</v>
      </c>
      <c r="E11" s="12">
        <f t="shared" si="0"/>
        <v>9700</v>
      </c>
      <c r="F11" s="23">
        <f>AVERAGE(B11:D11)</f>
        <v>3233.3333333333335</v>
      </c>
    </row>
    <row r="12" spans="1:8" ht="12.75">
      <c r="A12" s="5" t="s">
        <v>10</v>
      </c>
      <c r="B12" s="12">
        <f>SUM(B8:B11)</f>
        <v>31800</v>
      </c>
      <c r="C12" s="12">
        <f>SUM(C8:C11)</f>
        <v>31600</v>
      </c>
      <c r="D12" s="12">
        <f>SUM(D8:D11)</f>
        <v>31800</v>
      </c>
      <c r="E12" s="12">
        <f t="shared" si="0"/>
        <v>95200</v>
      </c>
      <c r="F12" s="23">
        <f>AVERAGE(B12:D12)</f>
        <v>31733.333333333332</v>
      </c>
      <c r="H12" s="1"/>
    </row>
    <row r="13" spans="1:6" ht="12.75">
      <c r="A13" s="4" t="s">
        <v>22</v>
      </c>
      <c r="B13" s="13"/>
      <c r="C13" s="13"/>
      <c r="D13" s="13"/>
      <c r="E13" s="13"/>
      <c r="F13" s="13"/>
    </row>
    <row r="14" spans="1:6" ht="12.75">
      <c r="A14" s="1" t="s">
        <v>24</v>
      </c>
      <c r="B14" s="12">
        <f>0.25*B8+0.5*B9</f>
        <v>7925</v>
      </c>
      <c r="C14" s="12">
        <f>0.25*C8+0.5*C9</f>
        <v>7800</v>
      </c>
      <c r="D14" s="12">
        <f>0.25*D8+0.5*D9</f>
        <v>7800</v>
      </c>
      <c r="E14" s="12">
        <f t="shared" si="0"/>
        <v>23525</v>
      </c>
      <c r="F14" s="23">
        <f aca="true" t="shared" si="1" ref="F14:F20">AVERAGE(B14:D14)</f>
        <v>7841.666666666667</v>
      </c>
    </row>
    <row r="15" spans="1:6" ht="12.75">
      <c r="A15" s="1" t="s">
        <v>9</v>
      </c>
      <c r="B15" s="12">
        <v>7500</v>
      </c>
      <c r="C15" s="12">
        <v>7500</v>
      </c>
      <c r="D15" s="12">
        <v>7500</v>
      </c>
      <c r="E15" s="12">
        <f t="shared" si="0"/>
        <v>22500</v>
      </c>
      <c r="F15" s="23">
        <f t="shared" si="1"/>
        <v>7500</v>
      </c>
    </row>
    <row r="16" spans="1:6" ht="12.75">
      <c r="A16" s="1" t="s">
        <v>28</v>
      </c>
      <c r="B16" s="12">
        <v>6400</v>
      </c>
      <c r="C16" s="12">
        <v>6400</v>
      </c>
      <c r="D16" s="12">
        <v>6400</v>
      </c>
      <c r="E16" s="12">
        <f t="shared" si="0"/>
        <v>19200</v>
      </c>
      <c r="F16" s="23">
        <f t="shared" si="1"/>
        <v>6400</v>
      </c>
    </row>
    <row r="17" spans="1:6" ht="12.75">
      <c r="A17" s="1" t="s">
        <v>7</v>
      </c>
      <c r="B17" s="12">
        <v>5500</v>
      </c>
      <c r="C17" s="12">
        <v>5500</v>
      </c>
      <c r="D17" s="12">
        <v>5500</v>
      </c>
      <c r="E17" s="12">
        <f t="shared" si="0"/>
        <v>16500</v>
      </c>
      <c r="F17" s="23">
        <f t="shared" si="1"/>
        <v>5500</v>
      </c>
    </row>
    <row r="18" spans="1:6" ht="12.75">
      <c r="A18" s="1" t="s">
        <v>32</v>
      </c>
      <c r="B18" s="12">
        <v>1000</v>
      </c>
      <c r="C18" s="12">
        <v>1000</v>
      </c>
      <c r="D18" s="12">
        <v>1000</v>
      </c>
      <c r="E18" s="12">
        <f t="shared" si="0"/>
        <v>3000</v>
      </c>
      <c r="F18" s="23">
        <f t="shared" si="1"/>
        <v>1000</v>
      </c>
    </row>
    <row r="19" spans="1:6" ht="12.75">
      <c r="A19" s="1" t="s">
        <v>8</v>
      </c>
      <c r="B19" s="12">
        <v>1500</v>
      </c>
      <c r="C19" s="12">
        <v>1500</v>
      </c>
      <c r="D19" s="12">
        <v>1500</v>
      </c>
      <c r="E19" s="12">
        <f t="shared" si="0"/>
        <v>4500</v>
      </c>
      <c r="F19" s="23">
        <f t="shared" si="1"/>
        <v>1500</v>
      </c>
    </row>
    <row r="20" spans="1:6" ht="12.75">
      <c r="A20" s="5" t="s">
        <v>23</v>
      </c>
      <c r="B20" s="12">
        <f>SUM(B14:B19)</f>
        <v>29825</v>
      </c>
      <c r="C20" s="12">
        <f>SUM(C14:C19)</f>
        <v>29700</v>
      </c>
      <c r="D20" s="12">
        <f>SUM(D14:D19)</f>
        <v>29700</v>
      </c>
      <c r="E20" s="12">
        <f t="shared" si="0"/>
        <v>89225</v>
      </c>
      <c r="F20" s="23">
        <f t="shared" si="1"/>
        <v>29741.666666666668</v>
      </c>
    </row>
    <row r="21" spans="1:6" ht="12.75">
      <c r="A21" s="4" t="s">
        <v>20</v>
      </c>
      <c r="B21" s="13"/>
      <c r="C21" s="13"/>
      <c r="D21" s="13"/>
      <c r="E21" s="13"/>
      <c r="F21" s="13"/>
    </row>
    <row r="22" spans="1:6" ht="12.75">
      <c r="A22" s="5" t="s">
        <v>25</v>
      </c>
      <c r="B22" s="14">
        <f>B12-B20</f>
        <v>1975</v>
      </c>
      <c r="C22" s="14">
        <f>C12-C20</f>
        <v>1900</v>
      </c>
      <c r="D22" s="14">
        <f>D12-D20</f>
        <v>2100</v>
      </c>
      <c r="E22" s="14">
        <f>E12-E20</f>
        <v>5975</v>
      </c>
      <c r="F22" s="23">
        <f>AVERAGE(B22:D22)</f>
        <v>1991.6666666666667</v>
      </c>
    </row>
    <row r="23" spans="1:6" ht="12.75">
      <c r="A23" s="28" t="s">
        <v>26</v>
      </c>
      <c r="B23" s="29">
        <f>B22/B12</f>
        <v>0.06210691823899371</v>
      </c>
      <c r="C23" s="29">
        <f>C22/C12</f>
        <v>0.060126582278481014</v>
      </c>
      <c r="D23" s="29">
        <f>D22/D12</f>
        <v>0.0660377358490566</v>
      </c>
      <c r="E23" s="29">
        <f>E22/E12</f>
        <v>0.0627626050420168</v>
      </c>
      <c r="F23" s="30"/>
    </row>
    <row r="24" spans="4:5" ht="12.75">
      <c r="D24" s="22" t="s">
        <v>33</v>
      </c>
      <c r="E24" s="24">
        <f>SUM('First Quarter:Fourth Quarter'!E22)</f>
        <v>16685</v>
      </c>
    </row>
  </sheetData>
  <mergeCells count="3">
    <mergeCell ref="B5:E5"/>
    <mergeCell ref="B3:F3"/>
    <mergeCell ref="B4:F4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Footer>&amp;LCreated by StudentName&amp;CClass - Section&amp;R&amp;D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Annual Forecast</dc:title>
  <dc:subject/>
  <dc:creator/>
  <cp:keywords/>
  <dc:description/>
  <cp:lastModifiedBy>Andrew Aken</cp:lastModifiedBy>
  <cp:lastPrinted>2001-06-28T22:55:36Z</cp:lastPrinted>
  <dcterms:created xsi:type="dcterms:W3CDTF">1998-12-08T21:23:32Z</dcterms:created>
  <dcterms:modified xsi:type="dcterms:W3CDTF">2002-09-12T05:34:37Z</dcterms:modified>
  <cp:category/>
  <cp:version/>
  <cp:contentType/>
  <cp:contentStatus/>
</cp:coreProperties>
</file>